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" windowWidth="15180" windowHeight="8580" activeTab="0"/>
  </bookViews>
  <sheets>
    <sheet name="updating_vb" sheetId="1" r:id="rId1"/>
  </sheets>
  <definedNames>
    <definedName name="_xlnm.Print_Area" localSheetId="0">'updating_vb'!$A$1:$H$47</definedName>
  </definedNames>
  <calcPr fullCalcOnLoad="1"/>
</workbook>
</file>

<file path=xl/sharedStrings.xml><?xml version="1.0" encoding="utf-8"?>
<sst xmlns="http://schemas.openxmlformats.org/spreadsheetml/2006/main" count="54" uniqueCount="52">
  <si>
    <t>tv =</t>
  </si>
  <si>
    <t>λ =</t>
  </si>
  <si>
    <t>ε =</t>
  </si>
  <si>
    <r>
      <rPr>
        <sz val="10"/>
        <rFont val="Calibri"/>
        <family val="2"/>
      </rPr>
      <t>β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</si>
  <si>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</si>
  <si>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t</t>
    </r>
    <r>
      <rPr>
        <sz val="10"/>
        <rFont val="Arial"/>
        <family val="2"/>
      </rPr>
      <t xml:space="preserve"> =</t>
    </r>
  </si>
  <si>
    <t>Sample size, n =</t>
  </si>
  <si>
    <t>ζ =</t>
  </si>
  <si>
    <t xml:space="preserve">Probability (for characteristic value), p = </t>
  </si>
  <si>
    <t>Mean value</t>
  </si>
  <si>
    <t>Standard deviation</t>
  </si>
  <si>
    <t>Value</t>
  </si>
  <si>
    <t>State of information</t>
  </si>
  <si>
    <t>Gumbel distribution parameters :</t>
  </si>
  <si>
    <t>LN distribution parameters :</t>
  </si>
  <si>
    <t>Sample mean, m =</t>
  </si>
  <si>
    <t>Sample standard deviation, s =</t>
  </si>
  <si>
    <t>Coefficient of variation, V =</t>
  </si>
  <si>
    <t>Degrees of freedom, ν =</t>
  </si>
  <si>
    <t>Sample information</t>
  </si>
  <si>
    <t>Prior information</t>
  </si>
  <si>
    <r>
      <t>Prior sample mean, 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</si>
  <si>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Prior sample size, 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</si>
  <si>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Prior sample standard deviation, w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</si>
  <si>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Prior coeficiente of variation, 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</si>
  <si>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Prior sample degrees of freedom, 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</si>
  <si>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UNK</t>
  </si>
  <si>
    <t>Type of distribution</t>
  </si>
  <si>
    <t>(N, LN or GUM)</t>
  </si>
  <si>
    <t>n1 =</t>
  </si>
  <si>
    <t>Known (KN)/Unknown (UNK)</t>
  </si>
  <si>
    <t>Updated distribution estimators</t>
  </si>
  <si>
    <t>LN distribution parameters</t>
  </si>
  <si>
    <t>Gumbel distribution parameters</t>
  </si>
  <si>
    <t>Updating of basic variables information</t>
  </si>
  <si>
    <r>
      <rPr>
        <sz val="10"/>
        <rFont val="Calibri"/>
        <family val="2"/>
      </rPr>
      <t>β</t>
    </r>
    <r>
      <rPr>
        <vertAlign val="subscript"/>
        <sz val="10"/>
        <rFont val="Calibri"/>
        <family val="2"/>
      </rPr>
      <t>0</t>
    </r>
    <r>
      <rPr>
        <sz val="10"/>
        <rFont val="Arial"/>
        <family val="2"/>
      </rPr>
      <t xml:space="preserve"> =</t>
    </r>
  </si>
  <si>
    <r>
      <t>Mean value (50 years ref.), μ</t>
    </r>
    <r>
      <rPr>
        <vertAlign val="subscript"/>
        <sz val="10"/>
        <rFont val="Arial"/>
        <family val="2"/>
      </rPr>
      <t>smax,50</t>
    </r>
    <r>
      <rPr>
        <sz val="10"/>
        <rFont val="Arial"/>
        <family val="2"/>
      </rPr>
      <t xml:space="preserve"> =</t>
    </r>
  </si>
  <si>
    <t>Updated characteristic value</t>
  </si>
  <si>
    <t>Xk,upd =</t>
  </si>
  <si>
    <t>Updated distribution parameters</t>
  </si>
  <si>
    <t>Updated mean value =</t>
  </si>
  <si>
    <t>Updated standard deviation =</t>
  </si>
  <si>
    <t>Updated CoV =</t>
  </si>
  <si>
    <t>Bias =</t>
  </si>
  <si>
    <t>c1 =</t>
  </si>
  <si>
    <t>tc1 =</t>
  </si>
  <si>
    <t>LN</t>
  </si>
  <si>
    <t>KN</t>
  </si>
  <si>
    <t>d1,ln =</t>
  </si>
  <si>
    <t xml:space="preserve"> ‘This project has been funded with support from the European Commission.
This publication [communication] reflects the views only of the author, and the Commission cannot be held responsible for any use which may be made of the information contained therein.’</t>
  </si>
  <si>
    <t>CZ/11/LLP-LdV/TOI/134005</t>
  </si>
  <si>
    <t>Vocational Training in Assessment of Existing Structures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</si>
</sst>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.0"/>
    <numFmt numFmtId="176" formatCode="#,##0.0000"/>
    <numFmt numFmtId="17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vertAlign val="subscript"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2"/>
      <name val="Arial CE"/>
      <family val="0"/>
    </font>
    <font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0000FF"/>
      <name val="Arial CE"/>
      <family val="0"/>
    </font>
    <font>
      <sz val="14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/>
    </xf>
    <xf numFmtId="17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174" fontId="0" fillId="7" borderId="10" xfId="0" applyNumberForma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173" fontId="0" fillId="7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174" fontId="0" fillId="4" borderId="10" xfId="0" applyNumberFormat="1" applyFill="1" applyBorder="1" applyAlignment="1">
      <alignment/>
    </xf>
    <xf numFmtId="172" fontId="0" fillId="4" borderId="10" xfId="0" applyNumberFormat="1" applyFill="1" applyBorder="1" applyAlignment="1">
      <alignment/>
    </xf>
    <xf numFmtId="174" fontId="0" fillId="4" borderId="10" xfId="0" applyNumberFormat="1" applyFont="1" applyFill="1" applyBorder="1" applyAlignment="1">
      <alignment/>
    </xf>
    <xf numFmtId="176" fontId="0" fillId="4" borderId="10" xfId="0" applyNumberFormat="1" applyFill="1" applyBorder="1" applyAlignment="1">
      <alignment/>
    </xf>
    <xf numFmtId="177" fontId="0" fillId="4" borderId="10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2" fillId="0" borderId="0" xfId="0" applyFont="1" applyAlignment="1" applyProtection="1">
      <alignment horizontal="center" vertical="center" wrapText="1"/>
      <protection/>
    </xf>
    <xf numFmtId="0" fontId="43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1952625</xdr:colOff>
      <xdr:row>3</xdr:row>
      <xdr:rowOff>85725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rcRect b="10295"/>
        <a:stretch>
          <a:fillRect/>
        </a:stretch>
      </xdr:blipFill>
      <xdr:spPr>
        <a:xfrm>
          <a:off x="76200" y="47625"/>
          <a:ext cx="1876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2:H55"/>
  <sheetViews>
    <sheetView tabSelected="1" view="pageBreakPreview" zoomScale="60" zoomScaleNormal="80" zoomScalePageLayoutView="0" workbookViewId="0" topLeftCell="A1">
      <selection activeCell="L30" sqref="L30"/>
    </sheetView>
  </sheetViews>
  <sheetFormatPr defaultColWidth="11.421875" defaultRowHeight="12.75"/>
  <cols>
    <col min="1" max="1" width="35.8515625" style="0" customWidth="1"/>
    <col min="2" max="2" width="28.7109375" style="0" customWidth="1"/>
    <col min="3" max="3" width="14.140625" style="0" customWidth="1"/>
  </cols>
  <sheetData>
    <row r="2" ht="18">
      <c r="B2" s="28" t="s">
        <v>50</v>
      </c>
    </row>
    <row r="3" ht="18">
      <c r="B3" s="28" t="s">
        <v>51</v>
      </c>
    </row>
    <row r="7" spans="1:4" ht="15">
      <c r="A7" s="26" t="s">
        <v>34</v>
      </c>
      <c r="B7" s="26"/>
      <c r="C7" s="26"/>
      <c r="D7" s="26"/>
    </row>
    <row r="8" spans="1:3" ht="15.75" customHeight="1">
      <c r="A8" s="8" t="s">
        <v>27</v>
      </c>
      <c r="B8" s="17" t="s">
        <v>46</v>
      </c>
      <c r="C8" s="1" t="s">
        <v>28</v>
      </c>
    </row>
    <row r="9" spans="1:3" ht="15.75" customHeight="1">
      <c r="A9" s="8" t="s">
        <v>12</v>
      </c>
      <c r="B9" s="6" t="s">
        <v>30</v>
      </c>
      <c r="C9" s="6" t="s">
        <v>11</v>
      </c>
    </row>
    <row r="10" spans="1:5" ht="12.75" customHeight="1">
      <c r="A10" t="s">
        <v>9</v>
      </c>
      <c r="B10" s="17" t="s">
        <v>47</v>
      </c>
      <c r="C10" s="15">
        <v>270</v>
      </c>
      <c r="E10" s="9"/>
    </row>
    <row r="11" spans="1:4" ht="12.75">
      <c r="A11" s="1" t="s">
        <v>10</v>
      </c>
      <c r="B11" s="17" t="s">
        <v>26</v>
      </c>
      <c r="C11" s="16"/>
      <c r="D11" s="2"/>
    </row>
    <row r="13" spans="1:8" ht="12.75">
      <c r="A13" s="11" t="s">
        <v>20</v>
      </c>
      <c r="B13" s="13"/>
      <c r="C13" s="10"/>
      <c r="E13" s="11" t="s">
        <v>31</v>
      </c>
      <c r="F13" s="11"/>
      <c r="G13" s="11"/>
      <c r="H13" s="13"/>
    </row>
    <row r="14" spans="1:6" ht="15">
      <c r="A14" s="1" t="s">
        <v>21</v>
      </c>
      <c r="B14" s="14">
        <v>268.75</v>
      </c>
      <c r="E14" t="s">
        <v>29</v>
      </c>
      <c r="F14">
        <v>9</v>
      </c>
    </row>
    <row r="15" spans="1:6" ht="15">
      <c r="A15" s="1" t="s">
        <v>22</v>
      </c>
      <c r="B15" s="14">
        <v>4</v>
      </c>
      <c r="E15" t="s">
        <v>44</v>
      </c>
      <c r="F15" s="5">
        <v>10</v>
      </c>
    </row>
    <row r="16" spans="1:6" ht="15">
      <c r="A16" s="1" t="s">
        <v>23</v>
      </c>
      <c r="B16" s="14">
        <v>15.64</v>
      </c>
      <c r="E16" t="s">
        <v>48</v>
      </c>
      <c r="F16" s="3">
        <v>0.04543739249216969</v>
      </c>
    </row>
    <row r="17" spans="1:8" ht="15">
      <c r="A17" s="1" t="s">
        <v>25</v>
      </c>
      <c r="B17" s="14">
        <v>5</v>
      </c>
      <c r="C17" s="1"/>
      <c r="E17" t="s">
        <v>45</v>
      </c>
      <c r="F17" s="4">
        <v>1.8124611021972235</v>
      </c>
      <c r="H17" s="4"/>
    </row>
    <row r="18" spans="1:8" ht="15">
      <c r="A18" s="1" t="s">
        <v>24</v>
      </c>
      <c r="B18" s="23" t="str">
        <f>IF(OR($B$8="GUM",$B$10="kN")," ",$B$16/$B$14)</f>
        <v> </v>
      </c>
      <c r="F18" s="4"/>
      <c r="H18" s="4"/>
    </row>
    <row r="19" ht="12.75">
      <c r="A19" s="2" t="s">
        <v>32</v>
      </c>
    </row>
    <row r="20" spans="1:8" ht="12.75">
      <c r="A20" s="1" t="s">
        <v>1</v>
      </c>
      <c r="B20" s="18">
        <f>IF($B$8="LN",LN($B$14^2/SQRT($B$14^2+$B$16^2))," ")</f>
        <v>5.592091091102941</v>
      </c>
      <c r="E20" s="11" t="s">
        <v>37</v>
      </c>
      <c r="F20" s="12"/>
      <c r="G20" s="13"/>
      <c r="H20" s="13"/>
    </row>
    <row r="21" spans="1:6" ht="12">
      <c r="A21" s="1" t="s">
        <v>2</v>
      </c>
      <c r="B21" s="18">
        <v>0.06859095540484286</v>
      </c>
      <c r="E21" s="1" t="s">
        <v>38</v>
      </c>
      <c r="F21" s="4">
        <v>248.33486677449687</v>
      </c>
    </row>
    <row r="22" ht="12.75">
      <c r="A22" s="2" t="s">
        <v>33</v>
      </c>
    </row>
    <row r="23" spans="1:8" ht="15">
      <c r="A23" s="1" t="s">
        <v>35</v>
      </c>
      <c r="B23" s="21" t="str">
        <f>IF($B$8="GUM",PI()/$C$11/SQRT(6)," ")</f>
        <v> </v>
      </c>
      <c r="E23" s="11" t="s">
        <v>39</v>
      </c>
      <c r="F23" s="13"/>
      <c r="G23" s="13"/>
      <c r="H23" s="13"/>
    </row>
    <row r="24" spans="1:8" ht="15">
      <c r="A24" s="1" t="s">
        <v>4</v>
      </c>
      <c r="B24" s="14"/>
      <c r="E24" t="s">
        <v>40</v>
      </c>
      <c r="H24" s="4">
        <v>270</v>
      </c>
    </row>
    <row r="25" spans="5:8" ht="12">
      <c r="E25" t="s">
        <v>41</v>
      </c>
      <c r="H25" s="4">
        <v>13.725002336102712</v>
      </c>
    </row>
    <row r="26" spans="1:8" ht="12.75">
      <c r="A26" s="11" t="s">
        <v>19</v>
      </c>
      <c r="B26" s="13"/>
      <c r="E26" t="s">
        <v>42</v>
      </c>
      <c r="H26" s="4">
        <v>0.0508333419855656</v>
      </c>
    </row>
    <row r="27" spans="1:8" ht="12">
      <c r="A27" s="1" t="s">
        <v>15</v>
      </c>
      <c r="B27" s="14">
        <v>274.2</v>
      </c>
      <c r="E27" t="s">
        <v>43</v>
      </c>
      <c r="H27" s="4">
        <v>1.0872416085058905</v>
      </c>
    </row>
    <row r="28" spans="1:2" ht="12">
      <c r="A28" s="1" t="s">
        <v>6</v>
      </c>
      <c r="B28" s="14">
        <v>5</v>
      </c>
    </row>
    <row r="29" spans="1:2" ht="12">
      <c r="A29" s="1" t="s">
        <v>16</v>
      </c>
      <c r="B29" s="14">
        <v>4.69</v>
      </c>
    </row>
    <row r="30" spans="1:2" ht="12">
      <c r="A30" s="1" t="s">
        <v>17</v>
      </c>
      <c r="B30" s="24">
        <f>IF($B$8="GUM"," ",$B$29/$B$27)</f>
        <v>0.017104303428154635</v>
      </c>
    </row>
    <row r="31" spans="1:8" ht="12">
      <c r="A31" s="1" t="s">
        <v>18</v>
      </c>
      <c r="B31" s="19">
        <f>IF($B$8="GUM"," ",$B$28-1)</f>
        <v>4</v>
      </c>
      <c r="H31" s="4"/>
    </row>
    <row r="32" spans="1:8" ht="12">
      <c r="A32" s="1" t="s">
        <v>8</v>
      </c>
      <c r="B32" s="14">
        <v>0.05</v>
      </c>
      <c r="H32" s="4"/>
    </row>
    <row r="33" spans="1:8" ht="12">
      <c r="A33" s="1" t="s">
        <v>0</v>
      </c>
      <c r="B33" s="25">
        <f>IF($B$8="GUM"," ",TINV(2*$B$32,$B$31))</f>
        <v>2.13184678632665</v>
      </c>
      <c r="H33" s="4"/>
    </row>
    <row r="34" ht="12.75">
      <c r="A34" s="2" t="s">
        <v>14</v>
      </c>
    </row>
    <row r="35" spans="1:2" ht="12">
      <c r="A35" s="1" t="s">
        <v>1</v>
      </c>
      <c r="B35" s="18">
        <f>IF($B$8="LN",LN($B$27^2/SQRT($B$27^2+$B$29^2))," ")</f>
        <v>5.613711509923588</v>
      </c>
    </row>
    <row r="36" spans="1:2" ht="12">
      <c r="A36" s="1" t="s">
        <v>2</v>
      </c>
      <c r="B36" s="18">
        <v>0.01911381548241069</v>
      </c>
    </row>
    <row r="37" ht="12.75">
      <c r="A37" s="2" t="s">
        <v>13</v>
      </c>
    </row>
    <row r="38" spans="1:2" ht="12">
      <c r="A38" s="1" t="s">
        <v>5</v>
      </c>
      <c r="B38" s="18"/>
    </row>
    <row r="39" spans="1:2" ht="12.75">
      <c r="A39" s="1" t="s">
        <v>3</v>
      </c>
      <c r="B39" s="21" t="str">
        <f>IF($B$8="GUM",PI()/$B$29/SQRT(6)," ")</f>
        <v> </v>
      </c>
    </row>
    <row r="40" spans="1:2" ht="12">
      <c r="A40" s="7" t="s">
        <v>7</v>
      </c>
      <c r="B40" s="20" t="str">
        <f>IF($B$8="GUM",$B$27-0.57721567/$B$39," ")</f>
        <v> </v>
      </c>
    </row>
    <row r="41" spans="1:2" ht="15">
      <c r="A41" s="7" t="s">
        <v>36</v>
      </c>
      <c r="B41" s="22" t="str">
        <f>IF($B$8="GUM",$B$27+(SQRT(6))*$B$29*LN(50)/PI()," ")</f>
        <v> </v>
      </c>
    </row>
    <row r="44" spans="1:8" ht="12" customHeight="1">
      <c r="A44" s="27" t="s">
        <v>49</v>
      </c>
      <c r="B44" s="27"/>
      <c r="C44" s="27"/>
      <c r="D44" s="27"/>
      <c r="E44" s="27"/>
      <c r="F44" s="27"/>
      <c r="G44" s="27"/>
      <c r="H44" s="27"/>
    </row>
    <row r="45" spans="1:8" ht="12" customHeight="1">
      <c r="A45" s="27"/>
      <c r="B45" s="27"/>
      <c r="C45" s="27"/>
      <c r="D45" s="27"/>
      <c r="E45" s="27"/>
      <c r="F45" s="27"/>
      <c r="G45" s="27"/>
      <c r="H45" s="27"/>
    </row>
    <row r="46" spans="1:8" ht="18.75" customHeight="1">
      <c r="A46" s="27"/>
      <c r="B46" s="27"/>
      <c r="C46" s="27"/>
      <c r="D46" s="27"/>
      <c r="E46" s="27"/>
      <c r="F46" s="27"/>
      <c r="G46" s="27"/>
      <c r="H46" s="27"/>
    </row>
    <row r="48" ht="12">
      <c r="B48" s="4"/>
    </row>
    <row r="49" ht="12">
      <c r="B49" s="4"/>
    </row>
    <row r="55" ht="12">
      <c r="B55" s="4"/>
    </row>
  </sheetData>
  <sheetProtection/>
  <mergeCells count="2">
    <mergeCell ref="A7:D7"/>
    <mergeCell ref="A44:H46"/>
  </mergeCells>
  <printOptions/>
  <pageMargins left="0.7" right="0.7" top="0.75" bottom="0.75" header="0.3" footer="0.3"/>
  <pageSetup horizontalDpi="600" verticalDpi="600" orientation="landscape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Lara</dc:creator>
  <cp:keywords/>
  <dc:description/>
  <cp:lastModifiedBy>Karel Jung</cp:lastModifiedBy>
  <cp:lastPrinted>2014-02-10T12:31:38Z</cp:lastPrinted>
  <dcterms:created xsi:type="dcterms:W3CDTF">2006-09-12T10:38:03Z</dcterms:created>
  <dcterms:modified xsi:type="dcterms:W3CDTF">2014-06-03T07:21:56Z</dcterms:modified>
  <cp:category/>
  <cp:version/>
  <cp:contentType/>
  <cp:contentStatus/>
</cp:coreProperties>
</file>