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20" windowHeight="12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<sst xmlns="http://schemas.openxmlformats.org/spreadsheetml/2006/main" count="22" uniqueCount="19">
  <si>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N=</t>
  </si>
  <si>
    <t>CoV</t>
  </si>
  <si>
    <t>GammaQ for beta =</t>
  </si>
  <si>
    <t>The coefficient of variation V refers to annual extremes</t>
  </si>
  <si>
    <t>GammaG for beta =</t>
  </si>
  <si>
    <t>Assignment 10. Partial factors</t>
  </si>
  <si>
    <r>
      <t xml:space="preserve">FORM sensitivity </t>
    </r>
    <r>
      <rPr>
        <sz val="10"/>
        <rFont val="Symbol"/>
        <family val="1"/>
      </rPr>
      <t>a</t>
    </r>
    <r>
      <rPr>
        <i/>
        <vertAlign val="subscript"/>
        <sz val="10"/>
        <rFont val="Arial"/>
        <family val="2"/>
      </rPr>
      <t>E</t>
    </r>
    <r>
      <rPr>
        <sz val="10"/>
        <rFont val="Arial"/>
        <family val="0"/>
      </rPr>
      <t>=</t>
    </r>
  </si>
  <si>
    <r>
      <t xml:space="preserve">FORM sensitivity </t>
    </r>
    <r>
      <rPr>
        <i/>
        <sz val="10"/>
        <rFont val="Symbol"/>
        <family val="1"/>
      </rPr>
      <t>a</t>
    </r>
    <r>
      <rPr>
        <i/>
        <vertAlign val="subscript"/>
        <sz val="10"/>
        <rFont val="Arial"/>
        <family val="2"/>
      </rPr>
      <t>E</t>
    </r>
    <r>
      <rPr>
        <sz val="10"/>
        <rFont val="Arial"/>
        <family val="0"/>
      </rPr>
      <t>=</t>
    </r>
  </si>
  <si>
    <r>
      <t xml:space="preserve">FORM sensitivity </t>
    </r>
    <r>
      <rPr>
        <sz val="10"/>
        <rFont val="Symbol"/>
        <family val="1"/>
      </rPr>
      <t>a</t>
    </r>
    <r>
      <rPr>
        <i/>
        <vertAlign val="subscript"/>
        <sz val="10"/>
        <rFont val="Arial"/>
        <family val="2"/>
      </rPr>
      <t>R</t>
    </r>
    <r>
      <rPr>
        <sz val="10"/>
        <rFont val="Arial"/>
        <family val="0"/>
      </rPr>
      <t>=</t>
    </r>
  </si>
  <si>
    <t>The above partial factors should be enlarged by the model uncertainty fatctors (~1,05) as indicated below.</t>
  </si>
  <si>
    <r>
      <t>a</t>
    </r>
    <r>
      <rPr>
        <i/>
        <vertAlign val="subscript"/>
        <sz val="10"/>
        <rFont val="Arial"/>
        <family val="2"/>
      </rPr>
      <t>T</t>
    </r>
    <r>
      <rPr>
        <sz val="10"/>
        <rFont val="Arial"/>
        <family val="0"/>
      </rPr>
      <t>=</t>
    </r>
  </si>
  <si>
    <r>
      <t xml:space="preserve">1. Partial factors for a resistance </t>
    </r>
    <r>
      <rPr>
        <i/>
        <sz val="16"/>
        <color indexed="12"/>
        <rFont val="Times New Roman"/>
        <family val="1"/>
      </rPr>
      <t>R</t>
    </r>
    <r>
      <rPr>
        <sz val="16"/>
        <color indexed="12"/>
        <rFont val="Times New Roman"/>
        <family val="1"/>
      </rPr>
      <t xml:space="preserve"> assuming Lognormal distribution</t>
    </r>
  </si>
  <si>
    <r>
      <t xml:space="preserve">2. Partial factors for permanent loads </t>
    </r>
    <r>
      <rPr>
        <i/>
        <sz val="16"/>
        <color indexed="12"/>
        <rFont val="Times New Roman"/>
        <family val="1"/>
      </rPr>
      <t>G</t>
    </r>
    <r>
      <rPr>
        <sz val="16"/>
        <color indexed="12"/>
        <rFont val="Times New Roman"/>
        <family val="1"/>
      </rPr>
      <t xml:space="preserve"> assuming Normal distribution</t>
    </r>
  </si>
  <si>
    <r>
      <t xml:space="preserve">3. Partial factors for variable actions </t>
    </r>
    <r>
      <rPr>
        <i/>
        <sz val="16"/>
        <color indexed="12"/>
        <rFont val="Times New Roman"/>
        <family val="1"/>
      </rPr>
      <t>Q</t>
    </r>
    <r>
      <rPr>
        <sz val="16"/>
        <color indexed="12"/>
        <rFont val="Times New Roman"/>
        <family val="1"/>
      </rPr>
      <t xml:space="preserve"> assuming Gumbel distribution</t>
    </r>
  </si>
  <si>
    <t>4. Corrections considering uncertainty in action effect and structural resistance</t>
  </si>
  <si>
    <t>Input cells</t>
  </si>
  <si>
    <t>Vocational Training in Assessment of Existing Structures</t>
  </si>
  <si>
    <t>Agreement number: CZ/11/LLP-LdV/TOI/134005</t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</si>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</sst>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0000"/>
    <numFmt numFmtId="167" formatCode="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color indexed="18"/>
      <name val="Times New Roman"/>
      <family val="1"/>
    </font>
    <font>
      <sz val="16"/>
      <color indexed="12"/>
      <name val="Times New Roman"/>
      <family val="1"/>
    </font>
    <font>
      <i/>
      <sz val="16"/>
      <color indexed="12"/>
      <name val="Times New Roman"/>
      <family val="1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Symbol"/>
      <family val="1"/>
    </font>
    <font>
      <sz val="14"/>
      <color indexed="12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3.5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2"/>
      <name val="Times New Roman"/>
      <family val="1"/>
    </font>
    <font>
      <b/>
      <i/>
      <sz val="10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0000FF"/>
      <name val="Times New Roman"/>
      <family val="1"/>
    </font>
    <font>
      <sz val="12"/>
      <color rgb="FF0000FF"/>
      <name val="Times New Roman"/>
      <family val="1"/>
    </font>
    <font>
      <b/>
      <i/>
      <sz val="10"/>
      <color rgb="FF0000FF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675"/>
          <c:h val="0.92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List1!$B$41:$B$51</c:f>
              <c:numCache/>
            </c:numRef>
          </c:xVal>
          <c:yVal>
            <c:numRef>
              <c:f>List1!$C$41:$C$51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List1!$B$41:$B$51</c:f>
              <c:numCache/>
            </c:numRef>
          </c:xVal>
          <c:yVal>
            <c:numRef>
              <c:f>List1!$D$41:$D$51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List1!$B$41:$B$51</c:f>
              <c:numCache/>
            </c:numRef>
          </c:xVal>
          <c:yVal>
            <c:numRef>
              <c:f>List1!$E$41:$E$51</c:f>
              <c:numCache/>
            </c:numRef>
          </c:yVal>
          <c:smooth val="1"/>
        </c:ser>
        <c:axId val="8655171"/>
        <c:axId val="10787676"/>
      </c:scatterChart>
      <c:valAx>
        <c:axId val="86551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87676"/>
        <c:crosses val="autoZero"/>
        <c:crossBetween val="midCat"/>
        <c:dispUnits/>
      </c:valAx>
      <c:valAx>
        <c:axId val="10787676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5171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8"/>
          <c:w val="0.92375"/>
          <c:h val="0.88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List1!$B$12:$B$17</c:f>
              <c:numCache/>
            </c:numRef>
          </c:xVal>
          <c:yVal>
            <c:numRef>
              <c:f>List1!$C$12:$C$17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List1!$B$12:$B$17</c:f>
              <c:numCache/>
            </c:numRef>
          </c:xVal>
          <c:yVal>
            <c:numRef>
              <c:f>List1!$D$12:$D$17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List1!$B$12:$B$17</c:f>
              <c:numCache/>
            </c:numRef>
          </c:xVal>
          <c:yVal>
            <c:numRef>
              <c:f>List1!$E$12:$E$17</c:f>
              <c:numCache/>
            </c:numRef>
          </c:yVal>
          <c:smooth val="1"/>
        </c:ser>
        <c:axId val="29980221"/>
        <c:axId val="1386534"/>
      </c:scatterChart>
      <c:valAx>
        <c:axId val="29980221"/>
        <c:scaling>
          <c:orientation val="minMax"/>
          <c:max val="0.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534"/>
        <c:crosses val="autoZero"/>
        <c:crossBetween val="midCat"/>
        <c:dispUnits/>
        <c:majorUnit val="0.1"/>
      </c:valAx>
      <c:valAx>
        <c:axId val="1386534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80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75"/>
          <c:w val="0.9235"/>
          <c:h val="0.88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List1!$B$25:$B$30</c:f>
              <c:numCache/>
            </c:numRef>
          </c:xVal>
          <c:yVal>
            <c:numRef>
              <c:f>List1!$C$25:$C$30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List1!$B$25:$B$30</c:f>
              <c:numCache/>
            </c:numRef>
          </c:xVal>
          <c:yVal>
            <c:numRef>
              <c:f>List1!$D$25:$D$30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List1!$B$25:$B$30</c:f>
              <c:numCache/>
            </c:numRef>
          </c:xVal>
          <c:yVal>
            <c:numRef>
              <c:f>List1!$E$25:$E$30</c:f>
              <c:numCache/>
            </c:numRef>
          </c:yVal>
          <c:smooth val="1"/>
        </c:ser>
        <c:axId val="12478807"/>
        <c:axId val="45200400"/>
      </c:scatterChart>
      <c:valAx>
        <c:axId val="12478807"/>
        <c:scaling>
          <c:orientation val="minMax"/>
          <c:max val="0.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0400"/>
        <c:crosses val="autoZero"/>
        <c:crossBetween val="midCat"/>
        <c:dispUnits/>
      </c:valAx>
      <c:valAx>
        <c:axId val="45200400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8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39</xdr:row>
      <xdr:rowOff>133350</xdr:rowOff>
    </xdr:from>
    <xdr:to>
      <xdr:col>9</xdr:col>
      <xdr:colOff>495300</xdr:colOff>
      <xdr:row>50</xdr:row>
      <xdr:rowOff>47625</xdr:rowOff>
    </xdr:to>
    <xdr:graphicFrame>
      <xdr:nvGraphicFramePr>
        <xdr:cNvPr id="1" name="graf 123"/>
        <xdr:cNvGraphicFramePr/>
      </xdr:nvGraphicFramePr>
      <xdr:xfrm>
        <a:off x="2905125" y="7743825"/>
        <a:ext cx="26955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8</xdr:row>
      <xdr:rowOff>85725</xdr:rowOff>
    </xdr:from>
    <xdr:to>
      <xdr:col>9</xdr:col>
      <xdr:colOff>457200</xdr:colOff>
      <xdr:row>17</xdr:row>
      <xdr:rowOff>95250</xdr:rowOff>
    </xdr:to>
    <xdr:graphicFrame>
      <xdr:nvGraphicFramePr>
        <xdr:cNvPr id="2" name="graf 131"/>
        <xdr:cNvGraphicFramePr/>
      </xdr:nvGraphicFramePr>
      <xdr:xfrm>
        <a:off x="3009900" y="1790700"/>
        <a:ext cx="2552700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21</xdr:row>
      <xdr:rowOff>76200</xdr:rowOff>
    </xdr:from>
    <xdr:to>
      <xdr:col>9</xdr:col>
      <xdr:colOff>485775</xdr:colOff>
      <xdr:row>30</xdr:row>
      <xdr:rowOff>95250</xdr:rowOff>
    </xdr:to>
    <xdr:graphicFrame>
      <xdr:nvGraphicFramePr>
        <xdr:cNvPr id="3" name="graf 138"/>
        <xdr:cNvGraphicFramePr/>
      </xdr:nvGraphicFramePr>
      <xdr:xfrm>
        <a:off x="3028950" y="4257675"/>
        <a:ext cx="256222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47625</xdr:colOff>
      <xdr:row>6</xdr:row>
      <xdr:rowOff>9525</xdr:rowOff>
    </xdr:from>
    <xdr:to>
      <xdr:col>9</xdr:col>
      <xdr:colOff>95250</xdr:colOff>
      <xdr:row>8</xdr:row>
      <xdr:rowOff>0</xdr:rowOff>
    </xdr:to>
    <xdr:pic>
      <xdr:nvPicPr>
        <xdr:cNvPr id="4" name="Picture 1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333500"/>
          <a:ext cx="492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0</xdr:rowOff>
    </xdr:from>
    <xdr:to>
      <xdr:col>9</xdr:col>
      <xdr:colOff>495300</xdr:colOff>
      <xdr:row>20</xdr:row>
      <xdr:rowOff>152400</xdr:rowOff>
    </xdr:to>
    <xdr:pic>
      <xdr:nvPicPr>
        <xdr:cNvPr id="5" name="Picture 1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3800475"/>
          <a:ext cx="5534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31</xdr:row>
      <xdr:rowOff>180975</xdr:rowOff>
    </xdr:from>
    <xdr:to>
      <xdr:col>9</xdr:col>
      <xdr:colOff>476250</xdr:colOff>
      <xdr:row>35</xdr:row>
      <xdr:rowOff>38100</xdr:rowOff>
    </xdr:to>
    <xdr:pic>
      <xdr:nvPicPr>
        <xdr:cNvPr id="6" name="Picture 1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6267450"/>
          <a:ext cx="5543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171450</xdr:rowOff>
    </xdr:to>
    <xdr:pic>
      <xdr:nvPicPr>
        <xdr:cNvPr id="7" name="Obrázek 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22627" b="20904"/>
        <a:stretch>
          <a:fillRect/>
        </a:stretch>
      </xdr:blipFill>
      <xdr:spPr>
        <a:xfrm>
          <a:off x="0" y="0"/>
          <a:ext cx="1762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3.421875" style="0" customWidth="1"/>
    <col min="10" max="10" width="11.7109375" style="0" customWidth="1"/>
  </cols>
  <sheetData>
    <row r="2" ht="20.25">
      <c r="E2" s="10" t="s">
        <v>16</v>
      </c>
    </row>
    <row r="3" ht="15.75">
      <c r="E3" s="11" t="s">
        <v>17</v>
      </c>
    </row>
    <row r="4" ht="15">
      <c r="A4" s="9"/>
    </row>
    <row r="5" ht="25.5">
      <c r="A5" s="2" t="s">
        <v>5</v>
      </c>
    </row>
    <row r="6" ht="15" customHeight="1">
      <c r="A6" s="3" t="s">
        <v>11</v>
      </c>
    </row>
    <row r="7" ht="15" customHeight="1">
      <c r="A7" s="3"/>
    </row>
    <row r="8" ht="15" customHeight="1">
      <c r="A8" s="3"/>
    </row>
    <row r="9" spans="1:5" ht="15" customHeight="1">
      <c r="A9" s="3"/>
      <c r="B9" t="s">
        <v>8</v>
      </c>
      <c r="D9" s="7">
        <v>-0.8</v>
      </c>
      <c r="E9" s="7" t="s">
        <v>15</v>
      </c>
    </row>
    <row r="10" spans="1:4" ht="15" customHeight="1">
      <c r="A10" s="3"/>
      <c r="D10" t="s">
        <v>4</v>
      </c>
    </row>
    <row r="11" spans="1:5" ht="15" customHeight="1">
      <c r="A11" s="3"/>
      <c r="B11" s="1" t="s">
        <v>1</v>
      </c>
      <c r="C11" s="7">
        <v>3.3</v>
      </c>
      <c r="D11" s="7">
        <v>3.8</v>
      </c>
      <c r="E11" s="7">
        <v>4.3</v>
      </c>
    </row>
    <row r="12" spans="1:5" ht="15" customHeight="1">
      <c r="A12" s="2"/>
      <c r="B12">
        <v>0</v>
      </c>
      <c r="C12" s="4">
        <f aca="true" t="shared" si="0" ref="C12:E17">EXP(-1.645*$B12)/EXP($D$9*C$11*$B12)</f>
        <v>1</v>
      </c>
      <c r="D12" s="4">
        <f t="shared" si="0"/>
        <v>1</v>
      </c>
      <c r="E12" s="4">
        <f>EXP(-1.645*$B12)/EXP($D$9*E$11*$B12)</f>
        <v>1</v>
      </c>
    </row>
    <row r="13" spans="1:5" ht="15" customHeight="1">
      <c r="A13" s="2"/>
      <c r="B13">
        <v>0.1</v>
      </c>
      <c r="C13" s="4">
        <f t="shared" si="0"/>
        <v>1.1046184707399531</v>
      </c>
      <c r="D13" s="4">
        <f t="shared" si="0"/>
        <v>1.1496988057180626</v>
      </c>
      <c r="E13" s="4">
        <f t="shared" si="0"/>
        <v>1.1966189040674808</v>
      </c>
    </row>
    <row r="14" spans="1:5" ht="15" customHeight="1">
      <c r="A14" s="2"/>
      <c r="B14">
        <v>0.2</v>
      </c>
      <c r="C14" s="4">
        <f t="shared" si="0"/>
        <v>1.2201819658998727</v>
      </c>
      <c r="D14" s="4">
        <f t="shared" si="0"/>
        <v>1.3218073438695392</v>
      </c>
      <c r="E14" s="4">
        <f t="shared" si="0"/>
        <v>1.4318968015716589</v>
      </c>
    </row>
    <row r="15" spans="1:5" ht="15" customHeight="1">
      <c r="A15" s="2"/>
      <c r="B15">
        <v>0.3</v>
      </c>
      <c r="C15" s="4">
        <f t="shared" si="0"/>
        <v>1.3478355371967867</v>
      </c>
      <c r="D15" s="4">
        <f t="shared" si="0"/>
        <v>1.5196803246361732</v>
      </c>
      <c r="E15" s="4">
        <f t="shared" si="0"/>
        <v>1.713434781434409</v>
      </c>
    </row>
    <row r="16" spans="1:5" ht="15" customHeight="1">
      <c r="A16" s="2"/>
      <c r="B16">
        <v>0.4</v>
      </c>
      <c r="C16" s="4">
        <f t="shared" si="0"/>
        <v>1.4888440299072776</v>
      </c>
      <c r="D16" s="4">
        <f t="shared" si="0"/>
        <v>1.7471746543074462</v>
      </c>
      <c r="E16" s="4">
        <f t="shared" si="0"/>
        <v>2.050328450351146</v>
      </c>
    </row>
    <row r="17" spans="1:5" ht="15" customHeight="1">
      <c r="A17" s="2"/>
      <c r="B17">
        <v>0.5</v>
      </c>
      <c r="C17" s="4">
        <f t="shared" si="0"/>
        <v>1.6446046154864862</v>
      </c>
      <c r="D17" s="4">
        <f t="shared" si="0"/>
        <v>2.0087246134381394</v>
      </c>
      <c r="E17" s="4">
        <f t="shared" si="0"/>
        <v>2.4534617832375645</v>
      </c>
    </row>
    <row r="18" ht="15" customHeight="1">
      <c r="A18" s="2"/>
    </row>
    <row r="19" ht="15" customHeight="1">
      <c r="A19" s="3" t="s">
        <v>12</v>
      </c>
    </row>
    <row r="20" ht="15" customHeight="1">
      <c r="A20" s="3"/>
    </row>
    <row r="21" ht="15" customHeight="1">
      <c r="A21" s="3"/>
    </row>
    <row r="22" spans="1:4" ht="15" customHeight="1">
      <c r="A22" s="3"/>
      <c r="B22" t="s">
        <v>6</v>
      </c>
      <c r="D22" s="7">
        <v>-0.7</v>
      </c>
    </row>
    <row r="23" spans="1:4" ht="15" customHeight="1">
      <c r="A23" s="3"/>
      <c r="D23" t="s">
        <v>4</v>
      </c>
    </row>
    <row r="24" spans="1:5" ht="15" customHeight="1">
      <c r="A24" s="3"/>
      <c r="B24" s="1" t="s">
        <v>1</v>
      </c>
      <c r="C24" s="7">
        <v>3.3</v>
      </c>
      <c r="D24" s="7">
        <v>3.8</v>
      </c>
      <c r="E24" s="7">
        <v>4.3</v>
      </c>
    </row>
    <row r="25" spans="1:5" ht="15" customHeight="1">
      <c r="A25" s="3"/>
      <c r="B25" s="4">
        <v>0</v>
      </c>
      <c r="C25" s="4">
        <f aca="true" t="shared" si="1" ref="C25:C30">1-$D$22*C$24*$B25</f>
        <v>1</v>
      </c>
      <c r="D25" s="4">
        <f aca="true" t="shared" si="2" ref="D25:E30">1-$D$22*D$24*$B25</f>
        <v>1</v>
      </c>
      <c r="E25" s="4">
        <f t="shared" si="2"/>
        <v>1</v>
      </c>
    </row>
    <row r="26" spans="1:5" ht="15" customHeight="1">
      <c r="A26" s="3"/>
      <c r="B26" s="4">
        <v>0.05</v>
      </c>
      <c r="C26" s="4">
        <f t="shared" si="1"/>
        <v>1.1155</v>
      </c>
      <c r="D26" s="4">
        <f t="shared" si="2"/>
        <v>1.133</v>
      </c>
      <c r="E26" s="4">
        <f t="shared" si="2"/>
        <v>1.1505</v>
      </c>
    </row>
    <row r="27" spans="1:5" ht="15" customHeight="1">
      <c r="A27" s="3"/>
      <c r="B27" s="4">
        <v>0.1</v>
      </c>
      <c r="C27" s="4">
        <f t="shared" si="1"/>
        <v>1.2309999999999999</v>
      </c>
      <c r="D27" s="4">
        <f t="shared" si="2"/>
        <v>1.266</v>
      </c>
      <c r="E27" s="4">
        <f t="shared" si="2"/>
        <v>1.301</v>
      </c>
    </row>
    <row r="28" spans="1:5" ht="15" customHeight="1">
      <c r="A28" s="3"/>
      <c r="B28" s="4">
        <v>0.15</v>
      </c>
      <c r="C28" s="4">
        <f t="shared" si="1"/>
        <v>1.3464999999999998</v>
      </c>
      <c r="D28" s="4">
        <f t="shared" si="2"/>
        <v>1.399</v>
      </c>
      <c r="E28" s="4">
        <f t="shared" si="2"/>
        <v>1.4515</v>
      </c>
    </row>
    <row r="29" spans="1:5" ht="15" customHeight="1">
      <c r="A29" s="3"/>
      <c r="B29" s="4">
        <v>0.2</v>
      </c>
      <c r="C29" s="4">
        <f t="shared" si="1"/>
        <v>1.462</v>
      </c>
      <c r="D29" s="4">
        <f t="shared" si="2"/>
        <v>1.532</v>
      </c>
      <c r="E29" s="4">
        <f t="shared" si="2"/>
        <v>1.6019999999999999</v>
      </c>
    </row>
    <row r="30" spans="1:5" ht="15" customHeight="1">
      <c r="A30" s="3"/>
      <c r="B30" s="4">
        <v>0.25</v>
      </c>
      <c r="C30" s="4">
        <f t="shared" si="1"/>
        <v>1.5775</v>
      </c>
      <c r="D30" s="4">
        <f t="shared" si="2"/>
        <v>1.665</v>
      </c>
      <c r="E30" s="4">
        <f t="shared" si="2"/>
        <v>1.7525</v>
      </c>
    </row>
    <row r="31" ht="15" customHeight="1">
      <c r="A31" s="2"/>
    </row>
    <row r="32" ht="15" customHeight="1">
      <c r="A32" s="3" t="s">
        <v>13</v>
      </c>
    </row>
    <row r="33" ht="15" customHeight="1">
      <c r="A33" s="3"/>
    </row>
    <row r="34" ht="15" customHeight="1">
      <c r="A34" s="3"/>
    </row>
    <row r="35" ht="15" customHeight="1">
      <c r="A35" s="3"/>
    </row>
    <row r="36" spans="1:4" ht="15" customHeight="1">
      <c r="A36" s="3"/>
      <c r="B36" t="s">
        <v>7</v>
      </c>
      <c r="D36" s="7">
        <v>-0.7</v>
      </c>
    </row>
    <row r="37" spans="2:8" ht="15" customHeight="1">
      <c r="B37" s="1" t="s">
        <v>0</v>
      </c>
      <c r="C37" s="7">
        <v>100</v>
      </c>
      <c r="D37" s="8" t="s">
        <v>10</v>
      </c>
      <c r="E37" s="7">
        <v>0</v>
      </c>
      <c r="F37" s="1"/>
      <c r="H37" s="1"/>
    </row>
    <row r="38" ht="15" customHeight="1">
      <c r="A38" t="s">
        <v>3</v>
      </c>
    </row>
    <row r="39" ht="15" customHeight="1">
      <c r="D39" t="s">
        <v>2</v>
      </c>
    </row>
    <row r="40" spans="2:5" ht="15" customHeight="1">
      <c r="B40" s="1" t="s">
        <v>1</v>
      </c>
      <c r="C40" s="7">
        <v>3.3</v>
      </c>
      <c r="D40" s="7">
        <v>3.8</v>
      </c>
      <c r="E40" s="7">
        <v>4.3</v>
      </c>
    </row>
    <row r="41" spans="2:5" ht="15" customHeight="1">
      <c r="B41">
        <v>0</v>
      </c>
      <c r="C41">
        <f>1-B41*(0.45-0.78*$E$37*LN($C$37)+0.78*LN(-LN(0.98)))</f>
        <v>1</v>
      </c>
      <c r="D41">
        <f>1-B41*(0.45-0.78*$E$37*LN($C$37)+0.78*LN(-LN(NORMSDIST(0.7*$G$37))))</f>
        <v>1</v>
      </c>
      <c r="E41">
        <f>D41/C41</f>
        <v>1</v>
      </c>
    </row>
    <row r="42" spans="2:5" ht="15" customHeight="1">
      <c r="B42">
        <v>0.1</v>
      </c>
      <c r="C42" s="4">
        <f>(1-$B42*(0.45-0.78*$E$37*LN($C$37)+0.78*LN(-LN(NORMSDIST(-$D$36*C$40)))))/(1-$B42*(0.45+0.78*LN(-LN(0.98))))</f>
        <v>1.0405398119314986</v>
      </c>
      <c r="D42" s="4">
        <f aca="true" t="shared" si="3" ref="D42:E51">(1-$B42*(0.45-0.78*$E$37*LN($C$37)+0.78*LN(-LN(NORMSDIST(-$D$36*D$40)))))/(1-$B42*(0.45+0.78*LN(-LN(0.98))))</f>
        <v>1.1016431127358126</v>
      </c>
      <c r="E42" s="4">
        <f t="shared" si="3"/>
        <v>1.1695832731104174</v>
      </c>
    </row>
    <row r="43" spans="2:5" ht="15" customHeight="1">
      <c r="B43">
        <v>0.2</v>
      </c>
      <c r="C43" s="4">
        <f aca="true" t="shared" si="4" ref="C43:C51">(1-$B43*(0.45-0.78*$E$37*LN($C$37)+0.78*LN(-LN(NORMSDIST(-$D$36*C$40)))))/(1-$B43*(0.45+0.78*LN(-LN(0.98))))</f>
        <v>1.0672335282999303</v>
      </c>
      <c r="D43" s="4">
        <f t="shared" si="3"/>
        <v>1.168570715329504</v>
      </c>
      <c r="E43" s="4">
        <f t="shared" si="3"/>
        <v>1.281246538862338</v>
      </c>
    </row>
    <row r="44" spans="2:5" ht="15" customHeight="1">
      <c r="B44">
        <v>0.3</v>
      </c>
      <c r="C44" s="4">
        <f t="shared" si="4"/>
        <v>1.0861400243026826</v>
      </c>
      <c r="D44" s="4">
        <f t="shared" si="3"/>
        <v>1.2159738731905747</v>
      </c>
      <c r="E44" s="4">
        <f t="shared" si="3"/>
        <v>1.360334855320575</v>
      </c>
    </row>
    <row r="45" spans="2:5" ht="15" customHeight="1">
      <c r="B45">
        <v>0.4</v>
      </c>
      <c r="C45" s="4">
        <f t="shared" si="4"/>
        <v>1.1002331198773372</v>
      </c>
      <c r="D45" s="4">
        <f t="shared" si="3"/>
        <v>1.2513086720966886</v>
      </c>
      <c r="E45" s="4">
        <f t="shared" si="3"/>
        <v>1.419288095652479</v>
      </c>
    </row>
    <row r="46" spans="2:5" ht="15" customHeight="1">
      <c r="B46">
        <v>0.5</v>
      </c>
      <c r="C46" s="4">
        <f t="shared" si="4"/>
        <v>1.1111434121041388</v>
      </c>
      <c r="D46" s="4">
        <f t="shared" si="3"/>
        <v>1.2786634132746528</v>
      </c>
      <c r="E46" s="4">
        <f t="shared" si="3"/>
        <v>1.4649272582006072</v>
      </c>
    </row>
    <row r="47" spans="2:5" ht="15" customHeight="1">
      <c r="B47">
        <v>0.6</v>
      </c>
      <c r="C47" s="4">
        <f t="shared" si="4"/>
        <v>1.1198397146776442</v>
      </c>
      <c r="D47" s="4">
        <f t="shared" si="3"/>
        <v>1.3004671469564257</v>
      </c>
      <c r="E47" s="4">
        <f t="shared" si="3"/>
        <v>1.501305015869181</v>
      </c>
    </row>
    <row r="48" spans="2:5" ht="15" customHeight="1">
      <c r="B48">
        <v>0.7</v>
      </c>
      <c r="C48" s="4">
        <f t="shared" si="4"/>
        <v>1.1269338649655267</v>
      </c>
      <c r="D48" s="4">
        <f t="shared" si="3"/>
        <v>1.318253897390652</v>
      </c>
      <c r="E48" s="4">
        <f t="shared" si="3"/>
        <v>1.5309807634476142</v>
      </c>
    </row>
    <row r="49" spans="2:5" ht="15" customHeight="1">
      <c r="B49">
        <v>0.8</v>
      </c>
      <c r="C49" s="4">
        <f t="shared" si="4"/>
        <v>1.132831273558908</v>
      </c>
      <c r="D49" s="4">
        <f t="shared" si="3"/>
        <v>1.333040126974525</v>
      </c>
      <c r="E49" s="4">
        <f t="shared" si="3"/>
        <v>1.555650385838191</v>
      </c>
    </row>
    <row r="50" spans="2:5" ht="15" customHeight="1">
      <c r="B50">
        <v>0.9</v>
      </c>
      <c r="C50" s="4">
        <f t="shared" si="4"/>
        <v>1.1378112098919948</v>
      </c>
      <c r="D50" s="4">
        <f t="shared" si="3"/>
        <v>1.3455260317186428</v>
      </c>
      <c r="E50" s="4">
        <f t="shared" si="3"/>
        <v>1.5764821031799832</v>
      </c>
    </row>
    <row r="51" spans="2:5" ht="15" customHeight="1">
      <c r="B51">
        <v>1</v>
      </c>
      <c r="C51" s="4">
        <f t="shared" si="4"/>
        <v>1.142072321584931</v>
      </c>
      <c r="D51" s="4">
        <f t="shared" si="3"/>
        <v>1.3562096692480141</v>
      </c>
      <c r="E51" s="4">
        <f t="shared" si="3"/>
        <v>1.5943068841434032</v>
      </c>
    </row>
    <row r="53" spans="1:11" ht="18">
      <c r="A53" s="5" t="s">
        <v>14</v>
      </c>
      <c r="B53" s="5"/>
      <c r="C53" s="5"/>
      <c r="D53" s="5"/>
      <c r="E53" s="5"/>
      <c r="F53" s="5"/>
      <c r="G53" s="5"/>
      <c r="H53" s="5"/>
      <c r="I53" s="6"/>
      <c r="J53" s="6"/>
      <c r="K53" s="6"/>
    </row>
    <row r="55" ht="12">
      <c r="A55" t="s">
        <v>9</v>
      </c>
    </row>
    <row r="76" spans="1:10" ht="12" customHeight="1">
      <c r="A76" s="12" t="s">
        <v>18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6" ht="12" customHeight="1">
      <c r="A79" s="13"/>
      <c r="B79" s="13"/>
      <c r="C79" s="13"/>
      <c r="D79" s="13"/>
      <c r="E79" s="13"/>
      <c r="F79" s="13"/>
    </row>
  </sheetData>
  <sheetProtection/>
  <mergeCells count="1">
    <mergeCell ref="A76:J7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Word.Picture.8" shapeId="218499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Klokner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Holicky</dc:creator>
  <cp:keywords/>
  <dc:description/>
  <cp:lastModifiedBy>Karel Jung</cp:lastModifiedBy>
  <cp:lastPrinted>2011-04-22T06:48:14Z</cp:lastPrinted>
  <dcterms:created xsi:type="dcterms:W3CDTF">2005-03-13T10:04:16Z</dcterms:created>
  <dcterms:modified xsi:type="dcterms:W3CDTF">2014-06-03T07:33:02Z</dcterms:modified>
  <cp:category/>
  <cp:version/>
  <cp:contentType/>
  <cp:contentStatus/>
</cp:coreProperties>
</file>